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0" windowWidth="25605" windowHeight="15600" tabRatio="500"/>
  </bookViews>
  <sheets>
    <sheet name="Sheet1" sheetId="5" r:id="rId1"/>
  </sheets>
  <definedNames>
    <definedName name="_xlnm.Print_Area" localSheetId="0">Sheet1!$C$1:$Q$36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0" i="5" l="1"/>
  <c r="P27" i="5"/>
  <c r="P28" i="5"/>
  <c r="P29" i="5"/>
  <c r="P31" i="5"/>
  <c r="P34" i="5"/>
  <c r="P17" i="5"/>
  <c r="P18" i="5"/>
  <c r="P19" i="5"/>
  <c r="P20" i="5"/>
  <c r="P21" i="5"/>
  <c r="P22" i="5"/>
  <c r="P23" i="5"/>
  <c r="P24" i="5"/>
  <c r="P25" i="5"/>
  <c r="P26" i="5"/>
  <c r="P33" i="5"/>
  <c r="P5" i="5"/>
  <c r="P6" i="5"/>
  <c r="P7" i="5"/>
  <c r="P8" i="5"/>
  <c r="P9" i="5"/>
  <c r="P10" i="5"/>
  <c r="P11" i="5"/>
  <c r="P12" i="5"/>
  <c r="P13" i="5"/>
  <c r="P14" i="5"/>
  <c r="P15" i="5"/>
  <c r="P16" i="5"/>
  <c r="P32" i="5"/>
  <c r="P35" i="5"/>
  <c r="N30" i="5"/>
  <c r="M30" i="5"/>
  <c r="O30" i="5"/>
  <c r="N27" i="5"/>
  <c r="M27" i="5"/>
  <c r="O27" i="5"/>
  <c r="N28" i="5"/>
  <c r="M28" i="5"/>
  <c r="O28" i="5"/>
  <c r="N29" i="5"/>
  <c r="M29" i="5"/>
  <c r="O29" i="5"/>
  <c r="N31" i="5"/>
  <c r="M31" i="5"/>
  <c r="O31" i="5"/>
  <c r="O34" i="5"/>
  <c r="N17" i="5"/>
  <c r="M17" i="5"/>
  <c r="O17" i="5"/>
  <c r="N18" i="5"/>
  <c r="M18" i="5"/>
  <c r="O18" i="5"/>
  <c r="N19" i="5"/>
  <c r="M19" i="5"/>
  <c r="O19" i="5"/>
  <c r="N20" i="5"/>
  <c r="M20" i="5"/>
  <c r="O20" i="5"/>
  <c r="N21" i="5"/>
  <c r="M21" i="5"/>
  <c r="O21" i="5"/>
  <c r="N22" i="5"/>
  <c r="M22" i="5"/>
  <c r="O22" i="5"/>
  <c r="N23" i="5"/>
  <c r="M23" i="5"/>
  <c r="O23" i="5"/>
  <c r="N24" i="5"/>
  <c r="M24" i="5"/>
  <c r="O24" i="5"/>
  <c r="N25" i="5"/>
  <c r="M25" i="5"/>
  <c r="O25" i="5"/>
  <c r="N26" i="5"/>
  <c r="M26" i="5"/>
  <c r="O26" i="5"/>
  <c r="O33" i="5"/>
  <c r="N5" i="5"/>
  <c r="M5" i="5"/>
  <c r="O5" i="5"/>
  <c r="N6" i="5"/>
  <c r="M6" i="5"/>
  <c r="O6" i="5"/>
  <c r="N7" i="5"/>
  <c r="M7" i="5"/>
  <c r="O7" i="5"/>
  <c r="N8" i="5"/>
  <c r="M8" i="5"/>
  <c r="O8" i="5"/>
  <c r="N9" i="5"/>
  <c r="M9" i="5"/>
  <c r="O9" i="5"/>
  <c r="N10" i="5"/>
  <c r="M10" i="5"/>
  <c r="O10" i="5"/>
  <c r="N11" i="5"/>
  <c r="M11" i="5"/>
  <c r="O11" i="5"/>
  <c r="N12" i="5"/>
  <c r="M12" i="5"/>
  <c r="O12" i="5"/>
  <c r="N13" i="5"/>
  <c r="M13" i="5"/>
  <c r="O13" i="5"/>
  <c r="N14" i="5"/>
  <c r="M14" i="5"/>
  <c r="O14" i="5"/>
  <c r="N15" i="5"/>
  <c r="M15" i="5"/>
  <c r="O15" i="5"/>
  <c r="N16" i="5"/>
  <c r="M16" i="5"/>
  <c r="O16" i="5"/>
  <c r="O32" i="5"/>
  <c r="O35" i="5"/>
  <c r="N34" i="5"/>
  <c r="N33" i="5"/>
  <c r="N32" i="5"/>
  <c r="N35" i="5"/>
  <c r="M34" i="5"/>
  <c r="M33" i="5"/>
  <c r="M32" i="5"/>
  <c r="M35" i="5"/>
  <c r="L34" i="5"/>
  <c r="L33" i="5"/>
  <c r="L32" i="5"/>
  <c r="L35" i="5"/>
  <c r="K34" i="5"/>
  <c r="K33" i="5"/>
  <c r="K32" i="5"/>
  <c r="K35" i="5"/>
  <c r="J34" i="5"/>
  <c r="J33" i="5"/>
  <c r="J32" i="5"/>
  <c r="J35" i="5"/>
  <c r="I34" i="5"/>
  <c r="I33" i="5"/>
  <c r="I32" i="5"/>
  <c r="I35" i="5"/>
  <c r="H34" i="5"/>
  <c r="H33" i="5"/>
  <c r="H32" i="5"/>
  <c r="H35" i="5"/>
  <c r="G34" i="5"/>
  <c r="G33" i="5"/>
  <c r="G32" i="5"/>
  <c r="G35" i="5"/>
  <c r="F34" i="5"/>
  <c r="F33" i="5"/>
  <c r="F32" i="5"/>
  <c r="F35" i="5"/>
  <c r="E33" i="5"/>
  <c r="E34" i="5"/>
  <c r="E32" i="5"/>
  <c r="E35" i="5"/>
</calcChain>
</file>

<file path=xl/sharedStrings.xml><?xml version="1.0" encoding="utf-8"?>
<sst xmlns="http://schemas.openxmlformats.org/spreadsheetml/2006/main" count="70" uniqueCount="63">
  <si>
    <t>Perú</t>
  </si>
  <si>
    <t>Chile</t>
  </si>
  <si>
    <t>Servicios ecosistémicos</t>
  </si>
  <si>
    <t>NA</t>
  </si>
  <si>
    <t>(P1) Provisión de alimentos</t>
  </si>
  <si>
    <t>(P1-1) Pesca</t>
  </si>
  <si>
    <t>(P1-2) Aquicultura</t>
  </si>
  <si>
    <t>(P2-1) Harina y aceite de pescado</t>
  </si>
  <si>
    <t>(P2-2) Recursos minerales no-metálicos</t>
  </si>
  <si>
    <t>(P2-3) Guano</t>
  </si>
  <si>
    <t>(P6-1) Hidrocarburos</t>
  </si>
  <si>
    <t>(P6-2) Energía eólica</t>
  </si>
  <si>
    <t>(P4-1) Algas pardas</t>
  </si>
  <si>
    <t>(P7-1) Tránsito marítimo</t>
  </si>
  <si>
    <t>(P8-1) Agua de mar</t>
  </si>
  <si>
    <t>(P2) Provisión de bienes no-alimenticios</t>
  </si>
  <si>
    <t>(P3) Provisión de recursos genéticos</t>
  </si>
  <si>
    <t>(P4) Provisión de recursos marinos vivos para fines farmacéuticos, químicos y biotecnológicos</t>
  </si>
  <si>
    <t>(P5) Provisión de recursos ornamentales</t>
  </si>
  <si>
    <t>(P6) Provisión de energía</t>
  </si>
  <si>
    <t>(P7) Provisión de espacios y vías marinas</t>
  </si>
  <si>
    <t>(P8) Provisión de agua de mar con fines industriales</t>
  </si>
  <si>
    <t>(C1) Servicios de recreación</t>
  </si>
  <si>
    <t>(C1-1) Turismo de naturaleza</t>
  </si>
  <si>
    <t>(C1-2) Turismo arqueológico</t>
  </si>
  <si>
    <t>(C1-3) Turismo de sol y playa</t>
  </si>
  <si>
    <t>(C1-4) Pesca deportiva</t>
  </si>
  <si>
    <t>(C1-5) Deportes acuáticos</t>
  </si>
  <si>
    <t>(C2) Valor estético y paisaje</t>
  </si>
  <si>
    <t>(C3) Contribución a la ciencia y educación</t>
  </si>
  <si>
    <t>(C3-1) Investigación científica</t>
  </si>
  <si>
    <t>(C4) Herencia cultural</t>
  </si>
  <si>
    <t>(C5) Inspiración para las artes y la publicidad</t>
  </si>
  <si>
    <t>(C6) Legado del mar</t>
  </si>
  <si>
    <t>(C6-1) Legado del mar</t>
  </si>
  <si>
    <t>Categoría</t>
  </si>
  <si>
    <t>Sub-categoría</t>
  </si>
  <si>
    <t>(R1) Regulación atmosférica y climática</t>
  </si>
  <si>
    <t>(R2) Retención del sedimento</t>
  </si>
  <si>
    <t>(R3) Mitigación de la eutrofización</t>
  </si>
  <si>
    <t>(R4) Regulación biológica</t>
  </si>
  <si>
    <t>(R5) Regulación de sustancias peligrosas</t>
  </si>
  <si>
    <t>(R5-1) Tratamiento de desechos contaminantes</t>
  </si>
  <si>
    <t>(R1-1) Regulación del clima</t>
  </si>
  <si>
    <t>(R4-4) Regulación biológica</t>
  </si>
  <si>
    <t>Zona Sur</t>
  </si>
  <si>
    <t>Zona Tropical</t>
  </si>
  <si>
    <t>Zona Norte-Centro</t>
  </si>
  <si>
    <t>Provisión</t>
  </si>
  <si>
    <t>Culturales</t>
  </si>
  <si>
    <t>Norte Grande</t>
  </si>
  <si>
    <t xml:space="preserve">Norte Chico </t>
  </si>
  <si>
    <t xml:space="preserve">Zona Centro </t>
  </si>
  <si>
    <t xml:space="preserve">Zona Austral </t>
  </si>
  <si>
    <t>Regulación</t>
  </si>
  <si>
    <t>Total: Perú</t>
  </si>
  <si>
    <t>Total: Chile</t>
  </si>
  <si>
    <t>Total: GEMCH</t>
  </si>
  <si>
    <t>Total: Corriente de Humboldt</t>
  </si>
  <si>
    <t>Total: Servicios de Provisión</t>
  </si>
  <si>
    <t>Total: General</t>
  </si>
  <si>
    <t>Total: Servicios Culturales</t>
  </si>
  <si>
    <t>Total: Servicios de Regulación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</si>
</sst>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7" xfId="0" applyNumberFormat="1" applyFont="1" applyFill="1" applyBorder="1" applyAlignment="1">
      <alignment horizontal="center" vertical="center" wrapText="1"/>
    </xf>
    <xf numFmtId="1" fontId="4" fillId="2" borderId="34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38" xfId="0" applyNumberFormat="1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35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64" fontId="4" fillId="2" borderId="0" xfId="303" applyNumberFormat="1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39" xfId="0" applyNumberFormat="1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50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9" fontId="4" fillId="2" borderId="0" xfId="303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" fontId="4" fillId="2" borderId="40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49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left" vertical="center" wrapText="1"/>
    </xf>
    <xf numFmtId="1" fontId="4" fillId="2" borderId="1" xfId="303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2" borderId="47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43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1" fontId="5" fillId="2" borderId="51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18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1" fontId="5" fillId="2" borderId="54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2" xfId="0" applyNumberFormat="1" applyFont="1" applyFill="1" applyBorder="1" applyAlignment="1">
      <alignment horizontal="center" vertical="center" wrapText="1"/>
    </xf>
    <xf numFmtId="1" fontId="5" fillId="2" borderId="4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0" fontId="4" fillId="2" borderId="0" xfId="303" applyNumberFormat="1" applyFont="1" applyFill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textRotation="90" wrapText="1"/>
    </xf>
    <xf numFmtId="0" fontId="5" fillId="2" borderId="53" xfId="0" applyFont="1" applyFill="1" applyBorder="1" applyAlignment="1">
      <alignment horizontal="center" vertical="center" textRotation="90" wrapText="1"/>
    </xf>
    <xf numFmtId="0" fontId="5" fillId="2" borderId="45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</cellXfs>
  <cellStyles count="4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Normal" xfId="0" builtinId="0"/>
    <cellStyle name="Percent" xfId="30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view="pageBreakPreview" zoomScale="60" zoomScaleNormal="90" zoomScalePageLayoutView="90" workbookViewId="0">
      <selection activeCell="Q36" sqref="C1:Q36"/>
    </sheetView>
  </sheetViews>
  <sheetFormatPr defaultColWidth="10.875" defaultRowHeight="15" x14ac:dyDescent="0.25"/>
  <cols>
    <col min="1" max="1" width="2.625" style="1" customWidth="1"/>
    <col min="2" max="2" width="3.875" style="1" customWidth="1"/>
    <col min="3" max="3" width="44" style="1" customWidth="1"/>
    <col min="4" max="4" width="43.5" style="1" bestFit="1" customWidth="1"/>
    <col min="5" max="5" width="10.375" style="2" customWidth="1"/>
    <col min="6" max="6" width="11.875" style="2" customWidth="1"/>
    <col min="7" max="7" width="10.375" style="2" customWidth="1"/>
    <col min="8" max="8" width="10.875" style="2"/>
    <col min="9" max="9" width="9" style="2" customWidth="1"/>
    <col min="10" max="10" width="9.375" style="2" customWidth="1"/>
    <col min="11" max="11" width="8.625" style="2" customWidth="1"/>
    <col min="12" max="12" width="9.875" style="2" customWidth="1"/>
    <col min="13" max="13" width="9.625" style="2" customWidth="1"/>
    <col min="14" max="14" width="10.875" style="2"/>
    <col min="15" max="15" width="10" style="2" customWidth="1"/>
    <col min="16" max="16" width="16" style="2" customWidth="1"/>
    <col min="17" max="17" width="2.625" style="1" customWidth="1"/>
    <col min="18" max="19" width="11.875" style="1" bestFit="1" customWidth="1"/>
    <col min="20" max="16384" width="10.875" style="1"/>
  </cols>
  <sheetData>
    <row r="1" spans="2:19" ht="15.75" thickBot="1" x14ac:dyDescent="0.3"/>
    <row r="2" spans="2:19" ht="16.5" thickBot="1" x14ac:dyDescent="0.3">
      <c r="E2" s="83" t="s">
        <v>0</v>
      </c>
      <c r="F2" s="84"/>
      <c r="G2" s="85"/>
      <c r="H2" s="83" t="s">
        <v>1</v>
      </c>
      <c r="I2" s="84"/>
      <c r="J2" s="84"/>
      <c r="K2" s="84"/>
      <c r="L2" s="85"/>
    </row>
    <row r="3" spans="2:19" s="2" customFormat="1" ht="15.75" x14ac:dyDescent="0.25">
      <c r="C3" s="92" t="s">
        <v>2</v>
      </c>
      <c r="D3" s="75"/>
      <c r="E3" s="92" t="s">
        <v>46</v>
      </c>
      <c r="F3" s="73" t="s">
        <v>47</v>
      </c>
      <c r="G3" s="94" t="s">
        <v>45</v>
      </c>
      <c r="H3" s="96" t="s">
        <v>50</v>
      </c>
      <c r="I3" s="73" t="s">
        <v>51</v>
      </c>
      <c r="J3" s="73" t="s">
        <v>52</v>
      </c>
      <c r="K3" s="73" t="s">
        <v>45</v>
      </c>
      <c r="L3" s="75" t="s">
        <v>53</v>
      </c>
      <c r="M3" s="77" t="s">
        <v>55</v>
      </c>
      <c r="N3" s="79" t="s">
        <v>56</v>
      </c>
      <c r="O3" s="81" t="s">
        <v>57</v>
      </c>
      <c r="P3" s="71" t="s">
        <v>58</v>
      </c>
    </row>
    <row r="4" spans="2:19" ht="16.5" thickBot="1" x14ac:dyDescent="0.3">
      <c r="C4" s="3" t="s">
        <v>35</v>
      </c>
      <c r="D4" s="4" t="s">
        <v>36</v>
      </c>
      <c r="E4" s="93"/>
      <c r="F4" s="74"/>
      <c r="G4" s="95"/>
      <c r="H4" s="97"/>
      <c r="I4" s="74"/>
      <c r="J4" s="74"/>
      <c r="K4" s="74"/>
      <c r="L4" s="76"/>
      <c r="M4" s="78"/>
      <c r="N4" s="80"/>
      <c r="O4" s="82"/>
      <c r="P4" s="72"/>
    </row>
    <row r="5" spans="2:19" x14ac:dyDescent="0.25">
      <c r="B5" s="86" t="s">
        <v>48</v>
      </c>
      <c r="C5" s="89" t="s">
        <v>4</v>
      </c>
      <c r="D5" s="5" t="s">
        <v>5</v>
      </c>
      <c r="E5" s="6">
        <v>187.13499999999999</v>
      </c>
      <c r="F5" s="7">
        <v>673.12900000000002</v>
      </c>
      <c r="G5" s="8">
        <v>68.016000000000005</v>
      </c>
      <c r="H5" s="9">
        <v>23</v>
      </c>
      <c r="I5" s="10">
        <v>45</v>
      </c>
      <c r="J5" s="10">
        <v>210</v>
      </c>
      <c r="K5" s="10">
        <v>102</v>
      </c>
      <c r="L5" s="11">
        <v>88</v>
      </c>
      <c r="M5" s="12">
        <f>G5+F5+E5</f>
        <v>928.28</v>
      </c>
      <c r="N5" s="13">
        <f>H5+I5+J5+K5+L5</f>
        <v>468</v>
      </c>
      <c r="O5" s="12">
        <f>N5+M5</f>
        <v>1396.28</v>
      </c>
      <c r="P5" s="14">
        <f>F5+G5+H5+I5+J5+K5</f>
        <v>1121.145</v>
      </c>
    </row>
    <row r="6" spans="2:19" x14ac:dyDescent="0.25">
      <c r="B6" s="87"/>
      <c r="C6" s="90"/>
      <c r="D6" s="15" t="s">
        <v>6</v>
      </c>
      <c r="E6" s="16">
        <v>43.9</v>
      </c>
      <c r="F6" s="17">
        <v>47.005000000000003</v>
      </c>
      <c r="G6" s="18">
        <v>0</v>
      </c>
      <c r="H6" s="19">
        <v>0</v>
      </c>
      <c r="I6" s="17">
        <v>15</v>
      </c>
      <c r="J6" s="17">
        <v>1</v>
      </c>
      <c r="K6" s="17">
        <v>2264</v>
      </c>
      <c r="L6" s="20">
        <v>2357</v>
      </c>
      <c r="M6" s="21">
        <f t="shared" ref="M6:M31" si="0">G6+F6+E6</f>
        <v>90.905000000000001</v>
      </c>
      <c r="N6" s="22">
        <f t="shared" ref="N6:N31" si="1">H6+I6+J6+K6+L6</f>
        <v>4637</v>
      </c>
      <c r="O6" s="21">
        <f t="shared" ref="O6:O31" si="2">N6+M6</f>
        <v>4727.9049999999997</v>
      </c>
      <c r="P6" s="23">
        <f t="shared" ref="P6:P31" si="3">F6+G6+H6+I6+J6+K6</f>
        <v>2327.0050000000001</v>
      </c>
    </row>
    <row r="7" spans="2:19" x14ac:dyDescent="0.25">
      <c r="B7" s="87"/>
      <c r="C7" s="90" t="s">
        <v>15</v>
      </c>
      <c r="D7" s="15" t="s">
        <v>7</v>
      </c>
      <c r="E7" s="16">
        <v>0</v>
      </c>
      <c r="F7" s="17">
        <v>1673.7460000000001</v>
      </c>
      <c r="G7" s="18">
        <v>262.04300000000001</v>
      </c>
      <c r="H7" s="19">
        <v>109</v>
      </c>
      <c r="I7" s="17">
        <v>19</v>
      </c>
      <c r="J7" s="17">
        <v>54</v>
      </c>
      <c r="K7" s="17">
        <v>9</v>
      </c>
      <c r="L7" s="20">
        <v>190</v>
      </c>
      <c r="M7" s="21">
        <f t="shared" si="0"/>
        <v>1935.7890000000002</v>
      </c>
      <c r="N7" s="22">
        <f t="shared" si="1"/>
        <v>381</v>
      </c>
      <c r="O7" s="21">
        <f t="shared" si="2"/>
        <v>2316.7890000000002</v>
      </c>
      <c r="P7" s="23">
        <f t="shared" si="3"/>
        <v>2126.7890000000002</v>
      </c>
    </row>
    <row r="8" spans="2:19" x14ac:dyDescent="0.25">
      <c r="B8" s="87"/>
      <c r="C8" s="90"/>
      <c r="D8" s="15" t="s">
        <v>8</v>
      </c>
      <c r="E8" s="16"/>
      <c r="F8" s="17"/>
      <c r="G8" s="18"/>
      <c r="H8" s="19"/>
      <c r="I8" s="17"/>
      <c r="J8" s="17"/>
      <c r="K8" s="17"/>
      <c r="L8" s="20"/>
      <c r="M8" s="21">
        <f t="shared" si="0"/>
        <v>0</v>
      </c>
      <c r="N8" s="22">
        <f t="shared" si="1"/>
        <v>0</v>
      </c>
      <c r="O8" s="21">
        <f t="shared" si="2"/>
        <v>0</v>
      </c>
      <c r="P8" s="23">
        <f t="shared" si="3"/>
        <v>0</v>
      </c>
      <c r="S8" s="24"/>
    </row>
    <row r="9" spans="2:19" x14ac:dyDescent="0.25">
      <c r="B9" s="87"/>
      <c r="C9" s="90"/>
      <c r="D9" s="15" t="s">
        <v>9</v>
      </c>
      <c r="E9" s="16">
        <v>0</v>
      </c>
      <c r="F9" s="17">
        <v>8.1999999999999993</v>
      </c>
      <c r="G9" s="18">
        <v>2.1</v>
      </c>
      <c r="H9" s="19"/>
      <c r="I9" s="17"/>
      <c r="J9" s="17"/>
      <c r="K9" s="17"/>
      <c r="L9" s="20"/>
      <c r="M9" s="21">
        <f t="shared" si="0"/>
        <v>10.299999999999999</v>
      </c>
      <c r="N9" s="22">
        <f t="shared" si="1"/>
        <v>0</v>
      </c>
      <c r="O9" s="21">
        <f t="shared" si="2"/>
        <v>10.299999999999999</v>
      </c>
      <c r="P9" s="23">
        <f t="shared" si="3"/>
        <v>10.299999999999999</v>
      </c>
      <c r="S9" s="24"/>
    </row>
    <row r="10" spans="2:19" x14ac:dyDescent="0.25">
      <c r="B10" s="87"/>
      <c r="C10" s="25" t="s">
        <v>16</v>
      </c>
      <c r="D10" s="15" t="s">
        <v>3</v>
      </c>
      <c r="E10" s="16"/>
      <c r="F10" s="17"/>
      <c r="G10" s="18"/>
      <c r="H10" s="19"/>
      <c r="I10" s="17"/>
      <c r="J10" s="17"/>
      <c r="K10" s="17"/>
      <c r="L10" s="20"/>
      <c r="M10" s="21">
        <f t="shared" si="0"/>
        <v>0</v>
      </c>
      <c r="N10" s="22">
        <f t="shared" si="1"/>
        <v>0</v>
      </c>
      <c r="O10" s="21">
        <f t="shared" si="2"/>
        <v>0</v>
      </c>
      <c r="P10" s="23">
        <f t="shared" si="3"/>
        <v>0</v>
      </c>
      <c r="S10" s="24"/>
    </row>
    <row r="11" spans="2:19" ht="30" x14ac:dyDescent="0.25">
      <c r="B11" s="87"/>
      <c r="C11" s="25" t="s">
        <v>17</v>
      </c>
      <c r="D11" s="15" t="s">
        <v>12</v>
      </c>
      <c r="E11" s="16">
        <v>0</v>
      </c>
      <c r="F11" s="17">
        <v>0</v>
      </c>
      <c r="G11" s="18">
        <v>15.5</v>
      </c>
      <c r="H11" s="19">
        <v>38</v>
      </c>
      <c r="I11" s="17">
        <v>115</v>
      </c>
      <c r="J11" s="17">
        <v>21</v>
      </c>
      <c r="K11" s="17">
        <v>2</v>
      </c>
      <c r="L11" s="20">
        <v>185</v>
      </c>
      <c r="M11" s="21">
        <f t="shared" si="0"/>
        <v>15.5</v>
      </c>
      <c r="N11" s="22">
        <f t="shared" si="1"/>
        <v>361</v>
      </c>
      <c r="O11" s="21">
        <f t="shared" si="2"/>
        <v>376.5</v>
      </c>
      <c r="P11" s="23">
        <f t="shared" si="3"/>
        <v>191.5</v>
      </c>
    </row>
    <row r="12" spans="2:19" x14ac:dyDescent="0.25">
      <c r="B12" s="87"/>
      <c r="C12" s="25" t="s">
        <v>18</v>
      </c>
      <c r="D12" s="15" t="s">
        <v>3</v>
      </c>
      <c r="E12" s="16"/>
      <c r="F12" s="17"/>
      <c r="G12" s="18"/>
      <c r="H12" s="19"/>
      <c r="I12" s="17"/>
      <c r="J12" s="17"/>
      <c r="K12" s="17"/>
      <c r="L12" s="20"/>
      <c r="M12" s="21">
        <f t="shared" si="0"/>
        <v>0</v>
      </c>
      <c r="N12" s="22">
        <f t="shared" si="1"/>
        <v>0</v>
      </c>
      <c r="O12" s="21">
        <f t="shared" si="2"/>
        <v>0</v>
      </c>
      <c r="P12" s="23">
        <f t="shared" si="3"/>
        <v>0</v>
      </c>
    </row>
    <row r="13" spans="2:19" x14ac:dyDescent="0.25">
      <c r="B13" s="87"/>
      <c r="C13" s="90" t="s">
        <v>19</v>
      </c>
      <c r="D13" s="15" t="s">
        <v>10</v>
      </c>
      <c r="E13" s="16">
        <v>128.297</v>
      </c>
      <c r="F13" s="17">
        <v>492.57799999999997</v>
      </c>
      <c r="G13" s="18">
        <v>0</v>
      </c>
      <c r="H13" s="19"/>
      <c r="I13" s="17"/>
      <c r="J13" s="17"/>
      <c r="K13" s="17"/>
      <c r="L13" s="20"/>
      <c r="M13" s="21">
        <f t="shared" si="0"/>
        <v>620.875</v>
      </c>
      <c r="N13" s="22">
        <f t="shared" si="1"/>
        <v>0</v>
      </c>
      <c r="O13" s="21">
        <f t="shared" si="2"/>
        <v>620.875</v>
      </c>
      <c r="P13" s="23">
        <f t="shared" si="3"/>
        <v>492.57799999999997</v>
      </c>
    </row>
    <row r="14" spans="2:19" x14ac:dyDescent="0.25">
      <c r="B14" s="87"/>
      <c r="C14" s="90"/>
      <c r="D14" s="15" t="s">
        <v>11</v>
      </c>
      <c r="E14" s="16">
        <v>0</v>
      </c>
      <c r="F14" s="17">
        <v>36.167000000000002</v>
      </c>
      <c r="G14" s="18">
        <v>46.723999999999997</v>
      </c>
      <c r="H14" s="19"/>
      <c r="I14" s="17">
        <v>155</v>
      </c>
      <c r="J14" s="17"/>
      <c r="K14" s="17"/>
      <c r="L14" s="20"/>
      <c r="M14" s="21">
        <f t="shared" si="0"/>
        <v>82.890999999999991</v>
      </c>
      <c r="N14" s="22">
        <f t="shared" si="1"/>
        <v>155</v>
      </c>
      <c r="O14" s="21">
        <f t="shared" si="2"/>
        <v>237.89099999999999</v>
      </c>
      <c r="P14" s="23">
        <f t="shared" si="3"/>
        <v>237.89099999999999</v>
      </c>
    </row>
    <row r="15" spans="2:19" x14ac:dyDescent="0.25">
      <c r="B15" s="87"/>
      <c r="C15" s="25" t="s">
        <v>20</v>
      </c>
      <c r="D15" s="15" t="s">
        <v>13</v>
      </c>
      <c r="E15" s="16">
        <v>0</v>
      </c>
      <c r="F15" s="17">
        <v>382.19499999999999</v>
      </c>
      <c r="G15" s="18">
        <v>48.667000000000002</v>
      </c>
      <c r="H15" s="19"/>
      <c r="I15" s="17"/>
      <c r="J15" s="17">
        <v>745</v>
      </c>
      <c r="K15" s="17"/>
      <c r="L15" s="20"/>
      <c r="M15" s="21">
        <f t="shared" si="0"/>
        <v>430.86199999999997</v>
      </c>
      <c r="N15" s="22">
        <f>H15+I15+J15+K15+L15</f>
        <v>745</v>
      </c>
      <c r="O15" s="21">
        <f t="shared" si="2"/>
        <v>1175.8620000000001</v>
      </c>
      <c r="P15" s="23">
        <f>F15+G15+H15+I15+J15+K15</f>
        <v>1175.8620000000001</v>
      </c>
    </row>
    <row r="16" spans="2:19" ht="30.75" thickBot="1" x14ac:dyDescent="0.3">
      <c r="B16" s="88"/>
      <c r="C16" s="26" t="s">
        <v>21</v>
      </c>
      <c r="D16" s="27" t="s">
        <v>14</v>
      </c>
      <c r="E16" s="28"/>
      <c r="F16" s="29"/>
      <c r="G16" s="30"/>
      <c r="H16" s="31">
        <v>0.27800000000000002</v>
      </c>
      <c r="I16" s="29"/>
      <c r="J16" s="29"/>
      <c r="K16" s="29"/>
      <c r="L16" s="32"/>
      <c r="M16" s="33">
        <f t="shared" si="0"/>
        <v>0</v>
      </c>
      <c r="N16" s="34">
        <f t="shared" si="1"/>
        <v>0.27800000000000002</v>
      </c>
      <c r="O16" s="33">
        <f t="shared" si="2"/>
        <v>0.27800000000000002</v>
      </c>
      <c r="P16" s="35">
        <f t="shared" si="3"/>
        <v>0.27800000000000002</v>
      </c>
      <c r="R16" s="36"/>
    </row>
    <row r="17" spans="2:18" x14ac:dyDescent="0.25">
      <c r="B17" s="86" t="s">
        <v>49</v>
      </c>
      <c r="C17" s="91" t="s">
        <v>22</v>
      </c>
      <c r="D17" s="37" t="s">
        <v>23</v>
      </c>
      <c r="E17" s="6">
        <v>4.8000000000000001E-2</v>
      </c>
      <c r="F17" s="7">
        <v>43.533000000000001</v>
      </c>
      <c r="G17" s="8">
        <v>0.2</v>
      </c>
      <c r="H17" s="38">
        <v>494</v>
      </c>
      <c r="I17" s="7">
        <v>26</v>
      </c>
      <c r="J17" s="7">
        <v>336</v>
      </c>
      <c r="K17" s="7">
        <v>289</v>
      </c>
      <c r="L17" s="39">
        <v>259</v>
      </c>
      <c r="M17" s="12">
        <f t="shared" si="0"/>
        <v>43.781000000000006</v>
      </c>
      <c r="N17" s="40">
        <f t="shared" si="1"/>
        <v>1404</v>
      </c>
      <c r="O17" s="12">
        <f t="shared" si="2"/>
        <v>1447.7809999999999</v>
      </c>
      <c r="P17" s="41">
        <f t="shared" si="3"/>
        <v>1188.7329999999999</v>
      </c>
      <c r="Q17" s="42"/>
      <c r="R17" s="36"/>
    </row>
    <row r="18" spans="2:18" x14ac:dyDescent="0.25">
      <c r="B18" s="87"/>
      <c r="C18" s="90"/>
      <c r="D18" s="15" t="s">
        <v>24</v>
      </c>
      <c r="E18" s="16">
        <v>0</v>
      </c>
      <c r="F18" s="17">
        <v>47.575000000000003</v>
      </c>
      <c r="G18" s="18">
        <v>34.161999999999999</v>
      </c>
      <c r="H18" s="19"/>
      <c r="I18" s="17"/>
      <c r="J18" s="43"/>
      <c r="K18" s="17"/>
      <c r="L18" s="20"/>
      <c r="M18" s="21">
        <f t="shared" si="0"/>
        <v>81.736999999999995</v>
      </c>
      <c r="N18" s="22">
        <f t="shared" si="1"/>
        <v>0</v>
      </c>
      <c r="O18" s="21">
        <f t="shared" si="2"/>
        <v>81.736999999999995</v>
      </c>
      <c r="P18" s="23">
        <f t="shared" si="3"/>
        <v>81.736999999999995</v>
      </c>
      <c r="Q18" s="42"/>
      <c r="R18" s="36"/>
    </row>
    <row r="19" spans="2:18" x14ac:dyDescent="0.25">
      <c r="B19" s="87"/>
      <c r="C19" s="90"/>
      <c r="D19" s="15" t="s">
        <v>25</v>
      </c>
      <c r="E19" s="16">
        <v>13.286</v>
      </c>
      <c r="F19" s="17">
        <v>23.56</v>
      </c>
      <c r="G19" s="18"/>
      <c r="H19" s="19"/>
      <c r="I19" s="17"/>
      <c r="J19" s="17"/>
      <c r="K19" s="17"/>
      <c r="L19" s="20"/>
      <c r="M19" s="21">
        <f t="shared" si="0"/>
        <v>36.845999999999997</v>
      </c>
      <c r="N19" s="22">
        <f t="shared" si="1"/>
        <v>0</v>
      </c>
      <c r="O19" s="21">
        <f t="shared" si="2"/>
        <v>36.845999999999997</v>
      </c>
      <c r="P19" s="23">
        <f t="shared" si="3"/>
        <v>23.56</v>
      </c>
      <c r="Q19" s="42"/>
      <c r="R19" s="36"/>
    </row>
    <row r="20" spans="2:18" x14ac:dyDescent="0.25">
      <c r="B20" s="87"/>
      <c r="C20" s="90"/>
      <c r="D20" s="15" t="s">
        <v>26</v>
      </c>
      <c r="E20" s="16"/>
      <c r="F20" s="17"/>
      <c r="G20" s="18"/>
      <c r="H20" s="19"/>
      <c r="I20" s="17"/>
      <c r="J20" s="17"/>
      <c r="K20" s="17"/>
      <c r="L20" s="20"/>
      <c r="M20" s="21">
        <f t="shared" si="0"/>
        <v>0</v>
      </c>
      <c r="N20" s="22">
        <f t="shared" si="1"/>
        <v>0</v>
      </c>
      <c r="O20" s="21">
        <f t="shared" si="2"/>
        <v>0</v>
      </c>
      <c r="P20" s="23">
        <f t="shared" si="3"/>
        <v>0</v>
      </c>
    </row>
    <row r="21" spans="2:18" x14ac:dyDescent="0.25">
      <c r="B21" s="87"/>
      <c r="C21" s="90"/>
      <c r="D21" s="15" t="s">
        <v>27</v>
      </c>
      <c r="E21" s="16"/>
      <c r="F21" s="17"/>
      <c r="G21" s="18"/>
      <c r="H21" s="19"/>
      <c r="I21" s="17"/>
      <c r="J21" s="17"/>
      <c r="K21" s="17"/>
      <c r="L21" s="20"/>
      <c r="M21" s="21">
        <f t="shared" si="0"/>
        <v>0</v>
      </c>
      <c r="N21" s="22">
        <f t="shared" si="1"/>
        <v>0</v>
      </c>
      <c r="O21" s="21">
        <f t="shared" si="2"/>
        <v>0</v>
      </c>
      <c r="P21" s="23">
        <f t="shared" si="3"/>
        <v>0</v>
      </c>
    </row>
    <row r="22" spans="2:18" x14ac:dyDescent="0.25">
      <c r="B22" s="87"/>
      <c r="C22" s="25" t="s">
        <v>28</v>
      </c>
      <c r="D22" s="15" t="s">
        <v>3</v>
      </c>
      <c r="E22" s="16"/>
      <c r="F22" s="17"/>
      <c r="G22" s="18"/>
      <c r="H22" s="19"/>
      <c r="I22" s="17"/>
      <c r="J22" s="17"/>
      <c r="K22" s="17"/>
      <c r="L22" s="20"/>
      <c r="M22" s="21">
        <f t="shared" si="0"/>
        <v>0</v>
      </c>
      <c r="N22" s="22">
        <f t="shared" si="1"/>
        <v>0</v>
      </c>
      <c r="O22" s="21">
        <f t="shared" si="2"/>
        <v>0</v>
      </c>
      <c r="P22" s="23">
        <f t="shared" si="3"/>
        <v>0</v>
      </c>
    </row>
    <row r="23" spans="2:18" x14ac:dyDescent="0.25">
      <c r="B23" s="87"/>
      <c r="C23" s="25" t="s">
        <v>29</v>
      </c>
      <c r="D23" s="15" t="s">
        <v>30</v>
      </c>
      <c r="E23" s="16">
        <v>1.214</v>
      </c>
      <c r="F23" s="17">
        <v>23.844999999999999</v>
      </c>
      <c r="G23" s="18">
        <v>4.1970000000000001</v>
      </c>
      <c r="H23" s="19"/>
      <c r="I23" s="17"/>
      <c r="J23" s="17">
        <v>28</v>
      </c>
      <c r="K23" s="17"/>
      <c r="L23" s="20"/>
      <c r="M23" s="21">
        <f t="shared" si="0"/>
        <v>29.255999999999997</v>
      </c>
      <c r="N23" s="22">
        <f t="shared" si="1"/>
        <v>28</v>
      </c>
      <c r="O23" s="21">
        <f t="shared" si="2"/>
        <v>57.256</v>
      </c>
      <c r="P23" s="23">
        <f t="shared" si="3"/>
        <v>56.042000000000002</v>
      </c>
    </row>
    <row r="24" spans="2:18" x14ac:dyDescent="0.25">
      <c r="B24" s="87"/>
      <c r="C24" s="25" t="s">
        <v>31</v>
      </c>
      <c r="D24" s="15" t="s">
        <v>3</v>
      </c>
      <c r="E24" s="16"/>
      <c r="F24" s="17"/>
      <c r="G24" s="18"/>
      <c r="H24" s="19"/>
      <c r="I24" s="17"/>
      <c r="J24" s="17"/>
      <c r="K24" s="17"/>
      <c r="L24" s="20"/>
      <c r="M24" s="21">
        <f t="shared" si="0"/>
        <v>0</v>
      </c>
      <c r="N24" s="22">
        <f t="shared" si="1"/>
        <v>0</v>
      </c>
      <c r="O24" s="21">
        <f t="shared" si="2"/>
        <v>0</v>
      </c>
      <c r="P24" s="23">
        <f t="shared" si="3"/>
        <v>0</v>
      </c>
    </row>
    <row r="25" spans="2:18" x14ac:dyDescent="0.25">
      <c r="B25" s="87"/>
      <c r="C25" s="25" t="s">
        <v>32</v>
      </c>
      <c r="D25" s="15" t="s">
        <v>3</v>
      </c>
      <c r="E25" s="16"/>
      <c r="F25" s="17"/>
      <c r="G25" s="18"/>
      <c r="H25" s="19"/>
      <c r="I25" s="17"/>
      <c r="J25" s="17"/>
      <c r="K25" s="17"/>
      <c r="L25" s="20"/>
      <c r="M25" s="21">
        <f t="shared" si="0"/>
        <v>0</v>
      </c>
      <c r="N25" s="22">
        <f t="shared" si="1"/>
        <v>0</v>
      </c>
      <c r="O25" s="21">
        <f t="shared" si="2"/>
        <v>0</v>
      </c>
      <c r="P25" s="23">
        <f t="shared" si="3"/>
        <v>0</v>
      </c>
    </row>
    <row r="26" spans="2:18" ht="15.75" thickBot="1" x14ac:dyDescent="0.3">
      <c r="B26" s="88"/>
      <c r="C26" s="26" t="s">
        <v>33</v>
      </c>
      <c r="D26" s="27" t="s">
        <v>34</v>
      </c>
      <c r="E26" s="28">
        <v>74.703000000000003</v>
      </c>
      <c r="F26" s="29">
        <v>2241.0949999999998</v>
      </c>
      <c r="G26" s="30">
        <v>672.32899999999995</v>
      </c>
      <c r="H26" s="31">
        <v>160</v>
      </c>
      <c r="I26" s="29">
        <v>239</v>
      </c>
      <c r="J26" s="29">
        <v>319</v>
      </c>
      <c r="K26" s="29">
        <v>160</v>
      </c>
      <c r="L26" s="32">
        <v>958</v>
      </c>
      <c r="M26" s="33">
        <f t="shared" si="0"/>
        <v>2988.127</v>
      </c>
      <c r="N26" s="34">
        <f t="shared" si="1"/>
        <v>1836</v>
      </c>
      <c r="O26" s="33">
        <f t="shared" si="2"/>
        <v>4824.1270000000004</v>
      </c>
      <c r="P26" s="35">
        <f t="shared" si="3"/>
        <v>3791.424</v>
      </c>
    </row>
    <row r="27" spans="2:18" x14ac:dyDescent="0.25">
      <c r="B27" s="86" t="s">
        <v>54</v>
      </c>
      <c r="C27" s="44" t="s">
        <v>37</v>
      </c>
      <c r="D27" s="5" t="s">
        <v>43</v>
      </c>
      <c r="E27" s="45"/>
      <c r="F27" s="10">
        <v>417.9</v>
      </c>
      <c r="G27" s="46"/>
      <c r="H27" s="9"/>
      <c r="I27" s="10"/>
      <c r="J27" s="10">
        <v>723</v>
      </c>
      <c r="K27" s="10"/>
      <c r="L27" s="11"/>
      <c r="M27" s="47">
        <f t="shared" si="0"/>
        <v>417.9</v>
      </c>
      <c r="N27" s="13">
        <f t="shared" si="1"/>
        <v>723</v>
      </c>
      <c r="O27" s="47">
        <f t="shared" si="2"/>
        <v>1140.9000000000001</v>
      </c>
      <c r="P27" s="14">
        <f t="shared" si="3"/>
        <v>1140.9000000000001</v>
      </c>
    </row>
    <row r="28" spans="2:18" x14ac:dyDescent="0.25">
      <c r="B28" s="87"/>
      <c r="C28" s="25" t="s">
        <v>38</v>
      </c>
      <c r="D28" s="15" t="s">
        <v>3</v>
      </c>
      <c r="E28" s="16"/>
      <c r="F28" s="17"/>
      <c r="G28" s="18"/>
      <c r="H28" s="19"/>
      <c r="I28" s="17"/>
      <c r="J28" s="17"/>
      <c r="K28" s="17"/>
      <c r="L28" s="20"/>
      <c r="M28" s="21">
        <f t="shared" si="0"/>
        <v>0</v>
      </c>
      <c r="N28" s="22">
        <f t="shared" si="1"/>
        <v>0</v>
      </c>
      <c r="O28" s="21">
        <f t="shared" si="2"/>
        <v>0</v>
      </c>
      <c r="P28" s="23">
        <f t="shared" si="3"/>
        <v>0</v>
      </c>
    </row>
    <row r="29" spans="2:18" x14ac:dyDescent="0.25">
      <c r="B29" s="87"/>
      <c r="C29" s="25" t="s">
        <v>39</v>
      </c>
      <c r="D29" s="15" t="s">
        <v>3</v>
      </c>
      <c r="E29" s="16"/>
      <c r="F29" s="17"/>
      <c r="G29" s="18"/>
      <c r="H29" s="19"/>
      <c r="I29" s="17"/>
      <c r="J29" s="17"/>
      <c r="K29" s="17"/>
      <c r="L29" s="20"/>
      <c r="M29" s="21">
        <f t="shared" si="0"/>
        <v>0</v>
      </c>
      <c r="N29" s="22">
        <f t="shared" si="1"/>
        <v>0</v>
      </c>
      <c r="O29" s="21">
        <f t="shared" si="2"/>
        <v>0</v>
      </c>
      <c r="P29" s="23">
        <f t="shared" si="3"/>
        <v>0</v>
      </c>
    </row>
    <row r="30" spans="2:18" x14ac:dyDescent="0.25">
      <c r="B30" s="87"/>
      <c r="C30" s="25" t="s">
        <v>40</v>
      </c>
      <c r="D30" s="15" t="s">
        <v>44</v>
      </c>
      <c r="E30" s="16"/>
      <c r="F30" s="17">
        <v>315.2</v>
      </c>
      <c r="G30" s="18"/>
      <c r="H30" s="19"/>
      <c r="I30" s="17"/>
      <c r="J30" s="17">
        <v>545</v>
      </c>
      <c r="K30" s="17"/>
      <c r="L30" s="20"/>
      <c r="M30" s="21">
        <f t="shared" si="0"/>
        <v>315.2</v>
      </c>
      <c r="N30" s="22">
        <f t="shared" si="1"/>
        <v>545</v>
      </c>
      <c r="O30" s="21">
        <f t="shared" si="2"/>
        <v>860.2</v>
      </c>
      <c r="P30" s="23">
        <f t="shared" si="3"/>
        <v>860.2</v>
      </c>
    </row>
    <row r="31" spans="2:18" ht="15.75" thickBot="1" x14ac:dyDescent="0.3">
      <c r="B31" s="88"/>
      <c r="C31" s="26" t="s">
        <v>41</v>
      </c>
      <c r="D31" s="48" t="s">
        <v>42</v>
      </c>
      <c r="E31" s="49">
        <v>2.69</v>
      </c>
      <c r="F31" s="50">
        <v>132.99</v>
      </c>
      <c r="G31" s="51">
        <v>11.513999999999999</v>
      </c>
      <c r="H31" s="52"/>
      <c r="I31" s="50"/>
      <c r="J31" s="50"/>
      <c r="K31" s="50"/>
      <c r="L31" s="53"/>
      <c r="M31" s="54">
        <f t="shared" si="0"/>
        <v>147.19400000000002</v>
      </c>
      <c r="N31" s="55">
        <f t="shared" si="1"/>
        <v>0</v>
      </c>
      <c r="O31" s="54">
        <f t="shared" si="2"/>
        <v>147.19400000000002</v>
      </c>
      <c r="P31" s="56">
        <f t="shared" si="3"/>
        <v>144.50400000000002</v>
      </c>
    </row>
    <row r="32" spans="2:18" ht="15.75" x14ac:dyDescent="0.25">
      <c r="D32" s="57" t="s">
        <v>59</v>
      </c>
      <c r="E32" s="6">
        <f>SUM(E5:E16)</f>
        <v>359.33199999999999</v>
      </c>
      <c r="F32" s="7">
        <f>SUM(F5:F16)</f>
        <v>3313.02</v>
      </c>
      <c r="G32" s="8">
        <f t="shared" ref="G32:P32" si="4">SUM(G5:G16)</f>
        <v>443.05000000000007</v>
      </c>
      <c r="H32" s="38">
        <f t="shared" si="4"/>
        <v>170.27799999999999</v>
      </c>
      <c r="I32" s="7">
        <f t="shared" si="4"/>
        <v>349</v>
      </c>
      <c r="J32" s="7">
        <f t="shared" si="4"/>
        <v>1031</v>
      </c>
      <c r="K32" s="7">
        <f t="shared" si="4"/>
        <v>2377</v>
      </c>
      <c r="L32" s="39">
        <f t="shared" si="4"/>
        <v>2820</v>
      </c>
      <c r="M32" s="12">
        <f t="shared" si="4"/>
        <v>4115.402</v>
      </c>
      <c r="N32" s="40">
        <f t="shared" si="4"/>
        <v>6747.2780000000002</v>
      </c>
      <c r="O32" s="12">
        <f t="shared" si="4"/>
        <v>10862.679999999998</v>
      </c>
      <c r="P32" s="41">
        <f t="shared" si="4"/>
        <v>7683.3480000000009</v>
      </c>
    </row>
    <row r="33" spans="3:16" ht="15.75" x14ac:dyDescent="0.25">
      <c r="D33" s="58" t="s">
        <v>61</v>
      </c>
      <c r="E33" s="16">
        <f>SUM(E17:E26)</f>
        <v>89.251000000000005</v>
      </c>
      <c r="F33" s="17">
        <f>SUM(F17:F26)</f>
        <v>2379.6079999999997</v>
      </c>
      <c r="G33" s="18">
        <f t="shared" ref="G33:P33" si="5">SUM(G17:G26)</f>
        <v>710.88799999999992</v>
      </c>
      <c r="H33" s="19">
        <f t="shared" si="5"/>
        <v>654</v>
      </c>
      <c r="I33" s="17">
        <f t="shared" si="5"/>
        <v>265</v>
      </c>
      <c r="J33" s="17">
        <f t="shared" si="5"/>
        <v>683</v>
      </c>
      <c r="K33" s="17">
        <f t="shared" si="5"/>
        <v>449</v>
      </c>
      <c r="L33" s="20">
        <f t="shared" si="5"/>
        <v>1217</v>
      </c>
      <c r="M33" s="21">
        <f t="shared" si="5"/>
        <v>3179.7469999999998</v>
      </c>
      <c r="N33" s="22">
        <f t="shared" si="5"/>
        <v>3268</v>
      </c>
      <c r="O33" s="21">
        <f t="shared" si="5"/>
        <v>6447.7470000000003</v>
      </c>
      <c r="P33" s="23">
        <f t="shared" si="5"/>
        <v>5141.4960000000001</v>
      </c>
    </row>
    <row r="34" spans="3:16" ht="16.5" thickBot="1" x14ac:dyDescent="0.3">
      <c r="D34" s="59" t="s">
        <v>62</v>
      </c>
      <c r="E34" s="49">
        <f>SUM(E27:E31)</f>
        <v>2.69</v>
      </c>
      <c r="F34" s="50">
        <f>SUM(F27:F31)</f>
        <v>866.08999999999992</v>
      </c>
      <c r="G34" s="51">
        <f>SUM(G27:G31)</f>
        <v>11.513999999999999</v>
      </c>
      <c r="H34" s="52">
        <f>SUM(H27:H31)</f>
        <v>0</v>
      </c>
      <c r="I34" s="50">
        <f t="shared" ref="I34:P34" si="6">SUM(I27:I31)</f>
        <v>0</v>
      </c>
      <c r="J34" s="50">
        <f t="shared" si="6"/>
        <v>1268</v>
      </c>
      <c r="K34" s="50">
        <f t="shared" si="6"/>
        <v>0</v>
      </c>
      <c r="L34" s="53">
        <f t="shared" si="6"/>
        <v>0</v>
      </c>
      <c r="M34" s="54">
        <f t="shared" si="6"/>
        <v>880.29399999999987</v>
      </c>
      <c r="N34" s="55">
        <f t="shared" si="6"/>
        <v>1268</v>
      </c>
      <c r="O34" s="54">
        <f t="shared" si="6"/>
        <v>2148.2940000000003</v>
      </c>
      <c r="P34" s="56">
        <f t="shared" si="6"/>
        <v>2145.6040000000003</v>
      </c>
    </row>
    <row r="35" spans="3:16" ht="16.5" thickBot="1" x14ac:dyDescent="0.3">
      <c r="D35" s="60" t="s">
        <v>60</v>
      </c>
      <c r="E35" s="61">
        <f>E34+E33+E32</f>
        <v>451.27300000000002</v>
      </c>
      <c r="F35" s="62">
        <f t="shared" ref="F35:P35" si="7">F34+F33+F32</f>
        <v>6558.7179999999989</v>
      </c>
      <c r="G35" s="63">
        <f t="shared" si="7"/>
        <v>1165.452</v>
      </c>
      <c r="H35" s="64">
        <f t="shared" si="7"/>
        <v>824.27800000000002</v>
      </c>
      <c r="I35" s="62">
        <f t="shared" si="7"/>
        <v>614</v>
      </c>
      <c r="J35" s="62">
        <f t="shared" si="7"/>
        <v>2982</v>
      </c>
      <c r="K35" s="62">
        <f t="shared" si="7"/>
        <v>2826</v>
      </c>
      <c r="L35" s="65">
        <f t="shared" si="7"/>
        <v>4037</v>
      </c>
      <c r="M35" s="66">
        <f t="shared" si="7"/>
        <v>8175.4429999999993</v>
      </c>
      <c r="N35" s="67">
        <f t="shared" si="7"/>
        <v>11283.278</v>
      </c>
      <c r="O35" s="66">
        <f t="shared" si="7"/>
        <v>19458.720999999998</v>
      </c>
      <c r="P35" s="68">
        <f t="shared" si="7"/>
        <v>14970.448</v>
      </c>
    </row>
    <row r="36" spans="3:16" x14ac:dyDescent="0.25">
      <c r="M36" s="1"/>
      <c r="N36" s="1"/>
      <c r="O36" s="1"/>
      <c r="P36" s="1"/>
    </row>
    <row r="37" spans="3:16" ht="15.75" x14ac:dyDescent="0.25">
      <c r="C37" s="69"/>
      <c r="F37" s="70"/>
      <c r="M37" s="1"/>
      <c r="N37" s="1"/>
      <c r="O37" s="1"/>
      <c r="P37" s="1"/>
    </row>
    <row r="38" spans="3:16" ht="15.75" x14ac:dyDescent="0.25">
      <c r="C38" s="69"/>
      <c r="L38" s="70"/>
      <c r="M38" s="1"/>
      <c r="N38" s="1"/>
      <c r="O38" s="1"/>
      <c r="P38" s="1"/>
    </row>
    <row r="39" spans="3:16" ht="15.75" x14ac:dyDescent="0.25">
      <c r="C39" s="69"/>
      <c r="M39" s="1"/>
      <c r="N39" s="1"/>
      <c r="O39" s="1"/>
      <c r="P39" s="1"/>
    </row>
    <row r="40" spans="3:16" x14ac:dyDescent="0.25">
      <c r="M40" s="1"/>
      <c r="N40" s="1"/>
      <c r="O40" s="1"/>
      <c r="P40" s="1"/>
    </row>
    <row r="41" spans="3:16" x14ac:dyDescent="0.25">
      <c r="M41" s="1"/>
      <c r="N41" s="1"/>
      <c r="O41" s="1"/>
      <c r="P41" s="1"/>
    </row>
  </sheetData>
  <mergeCells count="22">
    <mergeCell ref="E2:G2"/>
    <mergeCell ref="H2:L2"/>
    <mergeCell ref="B5:B16"/>
    <mergeCell ref="B17:B26"/>
    <mergeCell ref="B27:B31"/>
    <mergeCell ref="K3:K4"/>
    <mergeCell ref="C5:C6"/>
    <mergeCell ref="C7:C9"/>
    <mergeCell ref="C13:C14"/>
    <mergeCell ref="C17:C21"/>
    <mergeCell ref="C3:D3"/>
    <mergeCell ref="E3:E4"/>
    <mergeCell ref="G3:G4"/>
    <mergeCell ref="F3:F4"/>
    <mergeCell ref="H3:H4"/>
    <mergeCell ref="I3:I4"/>
    <mergeCell ref="P3:P4"/>
    <mergeCell ref="J3:J4"/>
    <mergeCell ref="L3:L4"/>
    <mergeCell ref="M3:M4"/>
    <mergeCell ref="N3:N4"/>
    <mergeCell ref="O3:O4"/>
  </mergeCells>
  <pageMargins left="0.75" right="0.75" top="1" bottom="1" header="0.5" footer="0.5"/>
  <pageSetup paperSize="9" scale="55" orientation="landscape" horizontalDpi="1200" verticalDpi="1200" r:id="rId1"/>
  <colBreaks count="1" manualBreakCount="1">
    <brk id="17" max="1048575" man="1"/>
  </colBreaks>
  <ignoredErrors>
    <ignoredError sqref="N5 P5 M6:P31 M32:P32 I33 K33:P3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Centro para la Sostenibilidad Ambiental (CSA)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De la Puente Jeri</dc:creator>
  <cp:lastModifiedBy>Michael Akester</cp:lastModifiedBy>
  <cp:lastPrinted>2015-06-12T12:49:41Z</cp:lastPrinted>
  <dcterms:created xsi:type="dcterms:W3CDTF">2015-03-25T21:46:29Z</dcterms:created>
  <dcterms:modified xsi:type="dcterms:W3CDTF">2015-06-12T12:51:06Z</dcterms:modified>
</cp:coreProperties>
</file>